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D:\Projects in Claude\nguyenngocung.com\public\qua-tang\"/>
    </mc:Choice>
  </mc:AlternateContent>
  <xr:revisionPtr revIDLastSave="0" documentId="13_ncr:1_{32D9447E-0CD0-4D27-9E94-387F56B8ED92}" xr6:coauthVersionLast="47" xr6:coauthVersionMax="47" xr10:uidLastSave="{00000000-0000-0000-0000-000000000000}"/>
  <bookViews>
    <workbookView xWindow="-98" yWindow="-98" windowWidth="21795" windowHeight="13996" xr2:uid="{00000000-000D-0000-FFFF-FFFF00000000}"/>
  </bookViews>
  <sheets>
    <sheet name="Nhat Ky 3 Hu" sheetId="1" r:id="rId1"/>
    <sheet name="Muc Tieu &amp; Lai Bo Me" sheetId="2" r:id="rId2"/>
    <sheet name="Du An Tao Gia Tri"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2" l="1"/>
  <c r="E10" i="2"/>
  <c r="H23" i="1"/>
  <c r="H20" i="1"/>
  <c r="H19" i="1"/>
  <c r="H18" i="1"/>
  <c r="D13" i="1"/>
  <c r="C13" i="1"/>
  <c r="D12" i="1"/>
  <c r="D11" i="1"/>
  <c r="D10" i="1"/>
  <c r="F11" i="2" l="1"/>
  <c r="H11" i="2" s="1"/>
  <c r="F10" i="2"/>
  <c r="H10" i="2" s="1"/>
  <c r="H21" i="1"/>
  <c r="H22" i="1" s="1"/>
</calcChain>
</file>

<file path=xl/sharedStrings.xml><?xml version="1.0" encoding="utf-8"?>
<sst xmlns="http://schemas.openxmlformats.org/spreadsheetml/2006/main" count="88" uniqueCount="78">
  <si>
    <t>NHẬT KÝ TIỀN TIÊU VẶT 3 HŨ CHO CON</t>
  </si>
  <si>
    <t>Học cách làm chủ đồng tiền từ việc phân bổ tiêu dùng, tiết kiệm và chia sẻ hàng tuần</t>
  </si>
  <si>
    <t>CẤU HÌNH TIỀN TIÊU VẶT HÀNG TUẦN</t>
  </si>
  <si>
    <t>Tiền tiêu vặt hàng tuần:</t>
  </si>
  <si>
    <t>Tỷ lệ phân bổ khuyến nghị cho con</t>
  </si>
  <si>
    <t>HŨ TÀI CHÍNH</t>
  </si>
  <si>
    <t>TỶ LỆ</t>
  </si>
  <si>
    <t>SỐ TIỀN HÀNG TUẦN</t>
  </si>
  <si>
    <t>QUY TẮC SỬ DỤNG</t>
  </si>
  <si>
    <t>🛒 Hũ Tiêu Dùng (Spend)</t>
  </si>
  <si>
    <t>Mua bánh kẹo, đồ chơi nhỏ hàng tuần. Con có quyền quyết định 100%</t>
  </si>
  <si>
    <t>🐷 Hũ Tiết Kiệm (Save)</t>
  </si>
  <si>
    <t>Mua xe đạp, đồ chơi lớn. Áp dụng lãi suất thưởng của ba mẹ</t>
  </si>
  <si>
    <t>❤️ Hũ Chia Sẻ (Give)</t>
  </si>
  <si>
    <t>Mua quà tặng bạn bè, thiện nguyện, giúp đỡ những người xung quanh</t>
  </si>
  <si>
    <t>Tổng cộng</t>
  </si>
  <si>
    <t>SỔ NHẬT KÝ CHI TIÊU HÀNG TUẦN</t>
  </si>
  <si>
    <t>Ngày tháng</t>
  </si>
  <si>
    <t>Nội dung giao dịch</t>
  </si>
  <si>
    <t>Giao dịch Hũ</t>
  </si>
  <si>
    <t>Nhóm chi tiêu</t>
  </si>
  <si>
    <t>Thu nhập (+)</t>
  </si>
  <si>
    <t>Chi tiêu (-)</t>
  </si>
  <si>
    <t>Số dư còn lại</t>
  </si>
  <si>
    <t>2026-06-25</t>
  </si>
  <si>
    <t>Bố mẹ cho tiền tiêu vặt tuần này</t>
  </si>
  <si>
    <t>Hũ Tiêu Dùng</t>
  </si>
  <si>
    <t>Thu nhập</t>
  </si>
  <si>
    <t>Hũ Tiết Kiệm</t>
  </si>
  <si>
    <t>Hũ Chia Sẻ</t>
  </si>
  <si>
    <t>2026-06-27</t>
  </si>
  <si>
    <t>Mua cây bút mực ở trường</t>
  </si>
  <si>
    <t>Nhu cầu (Need)</t>
  </si>
  <si>
    <t>2026-06-28</t>
  </si>
  <si>
    <t>Mua sticker hoạt hình</t>
  </si>
  <si>
    <t>Mong muốn (Want)</t>
  </si>
  <si>
    <t>2026-06-29</t>
  </si>
  <si>
    <t>Ủng hộ quỹ bảo vệ động vật</t>
  </si>
  <si>
    <t>Chia sẻ</t>
  </si>
  <si>
    <t>💡 QUY TẮC CẦN &amp; MUỐN (NEEDS VS. WANTS):
1. Nhu cầu (Need): Những thứ con thực sự cần để sinh hoạt học tập (sách vở, bút, ăn trưa).
2. Mong muốn (Want): Những thứ con thích nhưng không có cũng không sao (sticker, đồ chơi mô hình, kẹo ngọt).
3. Thử thách 24 giờ: Trước khi con chi tiền hũ Tiêu Dùng cho một món đồ thuộc nhóm 'Mong muốn', hãy bắt con ghi lại và chờ 24 giờ. Nếu sau 24 giờ con vẫn muốn mua, con có quyền mua. Thử thách này giúp hạn chế 70% các khoản chi tiêu bốc đồng.</t>
  </si>
  <si>
    <t>KẾ HOẠCH TÍCH LŨY MỤC TIÊU LỚN &amp; LÃI SUẤT BỐ MẸ</t>
  </si>
  <si>
    <t>Áp dụng cơ chế Parental Match (401k cho con) để dạy con về sức mạnh của tích lũy dài hạn</t>
  </si>
  <si>
    <t>CẤU HÌNH LÃI SUẤT THƯỞNG CỦA BỐ MẸ</t>
  </si>
  <si>
    <t>Tỷ lệ thưởng thêm của ba mẹ (Matching Rate):</t>
  </si>
  <si>
    <t>(Ví dụ: Cứ con tiết kiệm được 10,000 đ, ba mẹ thưởng thêm 2,000 đ)</t>
  </si>
  <si>
    <t>Danh mục mụcaim mục tiêu mua sắm lớn của con</t>
  </si>
  <si>
    <t>Tên món đồ con muốn mua</t>
  </si>
  <si>
    <t>Giá tiền (VND)</t>
  </si>
  <si>
    <t>Hũ tiết kiệm hiện tại</t>
  </si>
  <si>
    <t>Bố mẹ thưởng thêm (20%)</t>
  </si>
  <si>
    <t>Số tiền còn thiếu</t>
  </si>
  <si>
    <t>Tiết kiệm thêm mỗi tuần</t>
  </si>
  <si>
    <t>Dự kiến số tuần đạt mục tiêu</t>
  </si>
  <si>
    <t>Bộ xếp hình Lego Technic</t>
  </si>
  <si>
    <t>Xe đạp địa hình thể thao</t>
  </si>
  <si>
    <t>💡 CƠ CHẾ PARENTAL MATCH (LÃI SUẤT BỐ MẸ):
1. Lãi suất bố mẹ mô phỏng cơ chế đóng góp quỹ hưu trí đồng hành (401k Match) ở các doanh nghiệp hàng đầu.
2. Khi con cam kết bỏ tiền vào hũ TIẾT KIỆM (Save) và không rút ra cho mục tiêu ngắn hạn, bố mẹ sẽ thưởng thêm một tỷ lệ phần trăm tương ứng khi con mua món đồ đó.
3. Cơ chế này khuyến khích con không tiêu xài hoang phí hũ Spend, đồng thời làm quen với khái niệm tích lũy tạo ra giá trị gia tăng (tiền đẻ ra tiền).</t>
  </si>
  <si>
    <t>BẢNG ĐĂNG KÝ DỰ ÁN KIẾN TẠO GIÁ TRỊ</t>
  </si>
  <si>
    <t>Rèn luyện tư duy doanh chủ: Tiền bạc đến từ việc giải quyết vấn đề và mang lại giá trị cho người khác</t>
  </si>
  <si>
    <t>DANH SÁCH DỰ ÁN THỰC HÀNH CỦA CON (NGOÀI VIỆC NHÀ CƠ BẢN)</t>
  </si>
  <si>
    <t>Tên dự án con đề xuất</t>
  </si>
  <si>
    <t>Vấn đề của gia đình được giải quyết</t>
  </si>
  <si>
    <t>Mức độ khó</t>
  </si>
  <si>
    <t>Thỏa thuận thưởng</t>
  </si>
  <si>
    <t>Ngày hoàn thành</t>
  </si>
  <si>
    <t>Nghiệm thu của bố mẹ</t>
  </si>
  <si>
    <t>Số hóa tủ sách gia đình bằng App</t>
  </si>
  <si>
    <t>Mọi người tìm sách nhanh hơn, quản lý sách mượn/trả gọn gàng</t>
  </si>
  <si>
    <t>Cao</t>
  </si>
  <si>
    <t>2026-07-02</t>
  </si>
  <si>
    <t>Đạt - Xuất sắc</t>
  </si>
  <si>
    <t>Vệ sinh định kỳ tấm lọc bụi máy lạnh</t>
  </si>
  <si>
    <t>Không khí trong lành hơn, máy lạnh mát sâu, tiết kiệm điện</t>
  </si>
  <si>
    <t>Trung bình</t>
  </si>
  <si>
    <t>2026-07-05</t>
  </si>
  <si>
    <t>Đạt</t>
  </si>
  <si>
    <t>Dọn dẹp sắp xếp ngăn nắp nhà kho</t>
  </si>
  <si>
    <t>Giải phóng không gian, tìm đồ cũ dễ dàng</t>
  </si>
  <si>
    <t>💡 NGUYÊN TẮC KIẾN TẠO GIÁ TRỊ (ENTREPRENEURIAL MINDSET):
1. Không trả tiền cho nghĩa vụ cơ bản: Rửa bát, quét nhà, dọn phòng là trách nhiệm chung của thành viên gia đình để tránh tâm lý ỷ lại, coi mọi thứ là sẵn có.
2. Chỉ trả tiền cho dự án thặng dư: Con phát hiện vấn đề trong nhà, tự đề xuất giải pháp và thương thảo mức thưởng để hiểu rằng: Tiền đến từ việc tạo ra giá trị thực tế.
3. Phòng chống hội chứng ỷ lại (Affluenza): Việc cùng con thực hành dự án thặng dư giúp phá vỡ tư duy thụ động 'Bố mẹ có sẵn tiền và nhà rồi, con không cần nỗ lực'.
4. Quy trình nghiệm thu: Sau khi con hoàn thành, bố mẹ cùng con kiểm tra kết quả đạt hay cần sửa đổi, rèn luyện trách nhiệm với chất lượng công việc.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</si>
</sst>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đ&quot;"/>
  </numFmts>
  <fonts count="7">
    <font>
      <sz val="11"/>
      <color theme="1"/>
      <name val="Calibri"/>
      <family val="2"/>
      <scheme val="minor"/>
    </font>
    <font>
      <b/>
      <sz val="16"/>
      <color rgb="FF1B2A4A"/>
      <name val="Segoe UI"/>
    </font>
    <font>
      <i/>
      <sz val="10"/>
      <color rgb="FF5A5A72"/>
      <name val="Segoe UI"/>
    </font>
    <font>
      <b/>
      <sz val="12"/>
      <color rgb="FF1B2A4A"/>
      <name val="Segoe UI"/>
    </font>
    <font>
      <sz val="10"/>
      <name val="Segoe UI"/>
    </font>
    <font>
      <b/>
      <sz val="10"/>
      <name val="Segoe UI"/>
    </font>
    <font>
      <b/>
      <sz val="10"/>
      <color rgb="FFFFFFFF"/>
      <name val="Segoe UI"/>
    </font>
  </fonts>
  <fills count="10">
    <fill>
      <patternFill patternType="none"/>
    </fill>
    <fill>
      <patternFill patternType="gray125"/>
    </fill>
    <fill>
      <patternFill patternType="solid">
        <fgColor rgb="FFFFFDF5"/>
      </patternFill>
    </fill>
    <fill>
      <patternFill patternType="solid">
        <fgColor rgb="FF1B2A4A"/>
      </patternFill>
    </fill>
    <fill>
      <patternFill patternType="solid">
        <fgColor rgb="FFEDF7F1"/>
      </patternFill>
    </fill>
    <fill>
      <patternFill patternType="solid">
        <fgColor rgb="FFEFF6FF"/>
      </patternFill>
    </fill>
    <fill>
      <patternFill patternType="solid">
        <fgColor rgb="FFFEF3F3"/>
      </patternFill>
    </fill>
    <fill>
      <patternFill patternType="solid">
        <fgColor rgb="FFF3F4F6"/>
      </patternFill>
    </fill>
    <fill>
      <patternFill patternType="solid">
        <fgColor rgb="FFFFFBEB"/>
      </patternFill>
    </fill>
    <fill>
      <patternFill patternType="solid">
        <fgColor rgb="FFFAF9F5"/>
      </patternFill>
    </fill>
  </fills>
  <borders count="3">
    <border>
      <left/>
      <right/>
      <top/>
      <bottom/>
      <diagonal/>
    </border>
    <border>
      <left/>
      <right/>
      <top/>
      <bottom style="medium">
        <color rgb="FFC9A84C"/>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164" fontId="5" fillId="2" borderId="1" xfId="0" applyNumberFormat="1" applyFont="1" applyFill="1" applyBorder="1"/>
    <xf numFmtId="0" fontId="5" fillId="0" borderId="0" xfId="0" applyFont="1"/>
    <xf numFmtId="0" fontId="6" fillId="3" borderId="2" xfId="0" applyFont="1" applyFill="1" applyBorder="1" applyAlignment="1">
      <alignment horizontal="center" vertical="center"/>
    </xf>
    <xf numFmtId="0" fontId="5" fillId="0" borderId="2" xfId="0" applyFont="1" applyBorder="1"/>
    <xf numFmtId="9" fontId="4" fillId="0" borderId="2" xfId="0" applyNumberFormat="1" applyFont="1" applyBorder="1" applyAlignment="1">
      <alignment horizontal="center" vertical="center"/>
    </xf>
    <xf numFmtId="164" fontId="5" fillId="4" borderId="2" xfId="0" applyNumberFormat="1" applyFont="1" applyFill="1" applyBorder="1" applyAlignment="1">
      <alignment horizontal="right" vertical="center"/>
    </xf>
    <xf numFmtId="0" fontId="4" fillId="0" borderId="2" xfId="0" applyFont="1" applyBorder="1"/>
    <xf numFmtId="164" fontId="5" fillId="5" borderId="2" xfId="0" applyNumberFormat="1" applyFont="1" applyFill="1" applyBorder="1" applyAlignment="1">
      <alignment horizontal="right" vertical="center"/>
    </xf>
    <xf numFmtId="164" fontId="5" fillId="6" borderId="2" xfId="0" applyNumberFormat="1" applyFont="1" applyFill="1" applyBorder="1" applyAlignment="1">
      <alignment horizontal="right" vertical="center"/>
    </xf>
    <xf numFmtId="9" fontId="5" fillId="0" borderId="2" xfId="0" applyNumberFormat="1" applyFont="1" applyBorder="1" applyAlignment="1">
      <alignment horizontal="center" vertical="center"/>
    </xf>
    <xf numFmtId="164" fontId="5" fillId="0" borderId="2" xfId="0" applyNumberFormat="1" applyFont="1" applyBorder="1" applyAlignment="1">
      <alignment horizontal="righ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5" fillId="4" borderId="2" xfId="0" applyFont="1" applyFill="1" applyBorder="1" applyAlignment="1">
      <alignment horizontal="center" vertical="center"/>
    </xf>
    <xf numFmtId="164" fontId="4" fillId="0" borderId="2" xfId="0" applyNumberFormat="1" applyFont="1" applyBorder="1" applyAlignment="1">
      <alignment horizontal="right" vertical="center"/>
    </xf>
    <xf numFmtId="0" fontId="5" fillId="5" borderId="2" xfId="0" applyFont="1" applyFill="1" applyBorder="1" applyAlignment="1">
      <alignment horizontal="center" vertical="center"/>
    </xf>
    <xf numFmtId="0" fontId="5" fillId="6" borderId="2" xfId="0" applyFont="1" applyFill="1" applyBorder="1" applyAlignment="1">
      <alignment horizontal="center" vertical="center"/>
    </xf>
    <xf numFmtId="0" fontId="4" fillId="7" borderId="2" xfId="0" applyFont="1" applyFill="1" applyBorder="1" applyAlignment="1">
      <alignment horizontal="center" vertical="center"/>
    </xf>
    <xf numFmtId="0" fontId="4" fillId="8" borderId="2" xfId="0" applyFont="1" applyFill="1" applyBorder="1" applyAlignment="1">
      <alignment horizontal="center" vertical="center"/>
    </xf>
    <xf numFmtId="9" fontId="5" fillId="2" borderId="1" xfId="0" applyNumberFormat="1" applyFont="1" applyFill="1" applyBorder="1"/>
    <xf numFmtId="0" fontId="5" fillId="0" borderId="2" xfId="0" applyFont="1" applyBorder="1" applyAlignment="1">
      <alignment horizontal="left" vertical="center"/>
    </xf>
    <xf numFmtId="164" fontId="4" fillId="5" borderId="2" xfId="0" applyNumberFormat="1" applyFont="1" applyFill="1" applyBorder="1" applyAlignment="1">
      <alignment horizontal="right" vertical="center"/>
    </xf>
    <xf numFmtId="164" fontId="5" fillId="2" borderId="2" xfId="0" applyNumberFormat="1" applyFont="1" applyFill="1" applyBorder="1" applyAlignment="1">
      <alignment horizontal="right" vertical="center"/>
    </xf>
    <xf numFmtId="0" fontId="5" fillId="0" borderId="2" xfId="0" applyFont="1" applyBorder="1" applyAlignment="1">
      <alignment horizontal="center" vertical="center"/>
    </xf>
    <xf numFmtId="0" fontId="4" fillId="6" borderId="2" xfId="0" applyFont="1" applyFill="1" applyBorder="1" applyAlignment="1">
      <alignment horizontal="center" vertical="center"/>
    </xf>
    <xf numFmtId="0" fontId="4" fillId="2" borderId="2" xfId="0" applyFont="1" applyFill="1" applyBorder="1" applyAlignment="1">
      <alignment horizontal="center" vertical="center"/>
    </xf>
    <xf numFmtId="0" fontId="4" fillId="9" borderId="2" xfId="0" applyFont="1" applyFill="1" applyBorder="1" applyAlignment="1">
      <alignment vertical="top" wrapText="1"/>
    </xf>
    <xf numFmtId="0" fontId="0" fillId="9" borderId="2"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30"/>
  <sheetViews>
    <sheetView tabSelected="1" topLeftCell="A12" workbookViewId="0">
      <selection activeCell="C34" sqref="C34"/>
    </sheetView>
  </sheetViews>
  <sheetFormatPr defaultRowHeight="14.25"/>
  <cols>
    <col min="1" max="1" width="3" customWidth="1"/>
    <col min="2" max="2" width="16" customWidth="1"/>
    <col min="3" max="3" width="32" customWidth="1"/>
    <col min="4" max="8" width="18" customWidth="1"/>
  </cols>
  <sheetData>
    <row r="2" spans="2:5" ht="24">
      <c r="B2" s="1" t="s">
        <v>0</v>
      </c>
    </row>
    <row r="3" spans="2:5" ht="15.4">
      <c r="B3" s="2" t="s">
        <v>1</v>
      </c>
    </row>
    <row r="5" spans="2:5" ht="18.75">
      <c r="B5" s="3" t="s">
        <v>2</v>
      </c>
    </row>
    <row r="6" spans="2:5" ht="15.4">
      <c r="B6" s="4" t="s">
        <v>3</v>
      </c>
      <c r="C6" s="5">
        <v>100000</v>
      </c>
    </row>
    <row r="8" spans="2:5" ht="15.4">
      <c r="B8" s="6" t="s">
        <v>4</v>
      </c>
    </row>
    <row r="9" spans="2:5" ht="15.4">
      <c r="B9" s="7" t="s">
        <v>5</v>
      </c>
      <c r="C9" s="7" t="s">
        <v>6</v>
      </c>
      <c r="D9" s="7" t="s">
        <v>7</v>
      </c>
      <c r="E9" s="7" t="s">
        <v>8</v>
      </c>
    </row>
    <row r="10" spans="2:5" ht="15.4">
      <c r="B10" s="8" t="s">
        <v>9</v>
      </c>
      <c r="C10" s="9">
        <v>0.5</v>
      </c>
      <c r="D10" s="10">
        <f>C6*C10</f>
        <v>50000</v>
      </c>
      <c r="E10" s="11" t="s">
        <v>10</v>
      </c>
    </row>
    <row r="11" spans="2:5" ht="15.4">
      <c r="B11" s="8" t="s">
        <v>11</v>
      </c>
      <c r="C11" s="9">
        <v>0.4</v>
      </c>
      <c r="D11" s="12">
        <f>C6*C11</f>
        <v>40000</v>
      </c>
      <c r="E11" s="11" t="s">
        <v>12</v>
      </c>
    </row>
    <row r="12" spans="2:5" ht="15.4">
      <c r="B12" s="8" t="s">
        <v>13</v>
      </c>
      <c r="C12" s="9">
        <v>0.1</v>
      </c>
      <c r="D12" s="13">
        <f>C6*C12</f>
        <v>10000</v>
      </c>
      <c r="E12" s="11" t="s">
        <v>14</v>
      </c>
    </row>
    <row r="13" spans="2:5" ht="15.4">
      <c r="B13" s="8" t="s">
        <v>15</v>
      </c>
      <c r="C13" s="14">
        <f>SUM(C10:C12)</f>
        <v>1</v>
      </c>
      <c r="D13" s="15">
        <f>SUM(D10:D12)</f>
        <v>100000</v>
      </c>
    </row>
    <row r="16" spans="2:5" ht="18.75">
      <c r="B16" s="3" t="s">
        <v>16</v>
      </c>
    </row>
    <row r="17" spans="2:8" ht="15.4">
      <c r="B17" s="7" t="s">
        <v>17</v>
      </c>
      <c r="C17" s="7" t="s">
        <v>18</v>
      </c>
      <c r="D17" s="7" t="s">
        <v>19</v>
      </c>
      <c r="E17" s="7" t="s">
        <v>20</v>
      </c>
      <c r="F17" s="7" t="s">
        <v>21</v>
      </c>
      <c r="G17" s="7" t="s">
        <v>22</v>
      </c>
      <c r="H17" s="7" t="s">
        <v>23</v>
      </c>
    </row>
    <row r="18" spans="2:8" ht="15.4">
      <c r="B18" s="16" t="s">
        <v>24</v>
      </c>
      <c r="C18" s="17" t="s">
        <v>25</v>
      </c>
      <c r="D18" s="18" t="s">
        <v>26</v>
      </c>
      <c r="E18" s="16" t="s">
        <v>27</v>
      </c>
      <c r="F18" s="19">
        <v>50000</v>
      </c>
      <c r="G18" s="19">
        <v>0</v>
      </c>
      <c r="H18" s="15">
        <f>F18-G18</f>
        <v>50000</v>
      </c>
    </row>
    <row r="19" spans="2:8" ht="15.4">
      <c r="B19" s="16" t="s">
        <v>24</v>
      </c>
      <c r="C19" s="17" t="s">
        <v>25</v>
      </c>
      <c r="D19" s="20" t="s">
        <v>28</v>
      </c>
      <c r="E19" s="16" t="s">
        <v>27</v>
      </c>
      <c r="F19" s="19">
        <v>40000</v>
      </c>
      <c r="G19" s="19">
        <v>0</v>
      </c>
      <c r="H19" s="15">
        <f>F19-G19</f>
        <v>40000</v>
      </c>
    </row>
    <row r="20" spans="2:8" ht="15.4">
      <c r="B20" s="16" t="s">
        <v>24</v>
      </c>
      <c r="C20" s="17" t="s">
        <v>25</v>
      </c>
      <c r="D20" s="21" t="s">
        <v>29</v>
      </c>
      <c r="E20" s="16" t="s">
        <v>27</v>
      </c>
      <c r="F20" s="19">
        <v>10000</v>
      </c>
      <c r="G20" s="19">
        <v>0</v>
      </c>
      <c r="H20" s="15">
        <f>F20-G20</f>
        <v>10000</v>
      </c>
    </row>
    <row r="21" spans="2:8" ht="15.4">
      <c r="B21" s="16" t="s">
        <v>30</v>
      </c>
      <c r="C21" s="17" t="s">
        <v>31</v>
      </c>
      <c r="D21" s="18" t="s">
        <v>26</v>
      </c>
      <c r="E21" s="22" t="s">
        <v>32</v>
      </c>
      <c r="F21" s="19">
        <v>0</v>
      </c>
      <c r="G21" s="19">
        <v>15000</v>
      </c>
      <c r="H21" s="15">
        <f>H18+F21-G21</f>
        <v>35000</v>
      </c>
    </row>
    <row r="22" spans="2:8" ht="15.4">
      <c r="B22" s="16" t="s">
        <v>33</v>
      </c>
      <c r="C22" s="17" t="s">
        <v>34</v>
      </c>
      <c r="D22" s="18" t="s">
        <v>26</v>
      </c>
      <c r="E22" s="23" t="s">
        <v>35</v>
      </c>
      <c r="F22" s="19">
        <v>0</v>
      </c>
      <c r="G22" s="19">
        <v>10000</v>
      </c>
      <c r="H22" s="15">
        <f>H21+F22-G22</f>
        <v>25000</v>
      </c>
    </row>
    <row r="23" spans="2:8" ht="15.4">
      <c r="B23" s="16" t="s">
        <v>36</v>
      </c>
      <c r="C23" s="17" t="s">
        <v>37</v>
      </c>
      <c r="D23" s="21" t="s">
        <v>29</v>
      </c>
      <c r="E23" s="16" t="s">
        <v>38</v>
      </c>
      <c r="F23" s="19">
        <v>0</v>
      </c>
      <c r="G23" s="19">
        <v>10000</v>
      </c>
      <c r="H23" s="15">
        <f>H20+F23-G23</f>
        <v>0</v>
      </c>
    </row>
    <row r="26" spans="2:8">
      <c r="B26" s="31" t="s">
        <v>39</v>
      </c>
      <c r="C26" s="32"/>
      <c r="D26" s="32"/>
      <c r="E26" s="32"/>
      <c r="F26" s="32"/>
      <c r="G26" s="32"/>
      <c r="H26" s="32"/>
    </row>
    <row r="27" spans="2:8">
      <c r="B27" s="32"/>
      <c r="C27" s="32"/>
      <c r="D27" s="32"/>
      <c r="E27" s="32"/>
      <c r="F27" s="32"/>
      <c r="G27" s="32"/>
      <c r="H27" s="32"/>
    </row>
    <row r="28" spans="2:8">
      <c r="B28" s="32"/>
      <c r="C28" s="32"/>
      <c r="D28" s="32"/>
      <c r="E28" s="32"/>
      <c r="F28" s="32"/>
      <c r="G28" s="32"/>
      <c r="H28" s="32"/>
    </row>
    <row r="29" spans="2:8">
      <c r="B29" s="32"/>
      <c r="C29" s="32"/>
      <c r="D29" s="32"/>
      <c r="E29" s="32"/>
      <c r="F29" s="32"/>
      <c r="G29" s="32"/>
      <c r="H29" s="32"/>
    </row>
    <row r="30" spans="2:8" ht="25.15" customHeight="1">
      <c r="B30" s="32"/>
      <c r="C30" s="32"/>
      <c r="D30" s="32"/>
      <c r="E30" s="32"/>
      <c r="F30" s="32"/>
      <c r="G30" s="32"/>
      <c r="H30" s="32"/>
    </row>
  </sheetData>
  <mergeCells count="1">
    <mergeCell ref="B26:H3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17"/>
  <sheetViews>
    <sheetView workbookViewId="0"/>
  </sheetViews>
  <sheetFormatPr defaultRowHeight="14.25"/>
  <cols>
    <col min="1" max="1" width="3" customWidth="1"/>
    <col min="2" max="2" width="28" customWidth="1"/>
    <col min="3" max="3" width="18" customWidth="1"/>
    <col min="4" max="5" width="22" customWidth="1"/>
    <col min="6" max="6" width="20" customWidth="1"/>
    <col min="7" max="7" width="24" customWidth="1"/>
    <col min="8" max="8" width="26" customWidth="1"/>
  </cols>
  <sheetData>
    <row r="2" spans="2:8" ht="24">
      <c r="B2" s="1" t="s">
        <v>40</v>
      </c>
    </row>
    <row r="3" spans="2:8" ht="15.4">
      <c r="B3" s="2" t="s">
        <v>41</v>
      </c>
    </row>
    <row r="5" spans="2:8" ht="18.75">
      <c r="B5" s="3" t="s">
        <v>42</v>
      </c>
    </row>
    <row r="6" spans="2:8" ht="15.4">
      <c r="B6" s="4" t="s">
        <v>43</v>
      </c>
      <c r="E6" s="24">
        <v>0.2</v>
      </c>
      <c r="F6" s="2" t="s">
        <v>44</v>
      </c>
    </row>
    <row r="8" spans="2:8" ht="15.4">
      <c r="B8" s="6" t="s">
        <v>45</v>
      </c>
    </row>
    <row r="9" spans="2:8" ht="15.4">
      <c r="B9" s="7" t="s">
        <v>46</v>
      </c>
      <c r="C9" s="7" t="s">
        <v>47</v>
      </c>
      <c r="D9" s="7" t="s">
        <v>48</v>
      </c>
      <c r="E9" s="7" t="s">
        <v>49</v>
      </c>
      <c r="F9" s="7" t="s">
        <v>50</v>
      </c>
      <c r="G9" s="7" t="s">
        <v>51</v>
      </c>
      <c r="H9" s="7" t="s">
        <v>52</v>
      </c>
    </row>
    <row r="10" spans="2:8" ht="15.4">
      <c r="B10" s="25" t="s">
        <v>53</v>
      </c>
      <c r="C10" s="19">
        <v>800000</v>
      </c>
      <c r="D10" s="26">
        <v>200000</v>
      </c>
      <c r="E10" s="27">
        <f>D10*$E$6</f>
        <v>40000</v>
      </c>
      <c r="F10" s="19">
        <f>C10-D10-E10</f>
        <v>560000</v>
      </c>
      <c r="G10" s="19">
        <v>40000</v>
      </c>
      <c r="H10" s="28">
        <f>ROUNDUP(F10/G10, 0)</f>
        <v>14</v>
      </c>
    </row>
    <row r="11" spans="2:8" ht="15.4">
      <c r="B11" s="25" t="s">
        <v>54</v>
      </c>
      <c r="C11" s="19">
        <v>2500000</v>
      </c>
      <c r="D11" s="26">
        <v>800000</v>
      </c>
      <c r="E11" s="27">
        <f>D11*$E$6</f>
        <v>160000</v>
      </c>
      <c r="F11" s="19">
        <f>C11-D11-E11</f>
        <v>1540000</v>
      </c>
      <c r="G11" s="19">
        <v>80000</v>
      </c>
      <c r="H11" s="28">
        <f>ROUNDUP(F11/G11, 0)</f>
        <v>20</v>
      </c>
    </row>
    <row r="13" spans="2:8">
      <c r="B13" s="31" t="s">
        <v>55</v>
      </c>
      <c r="C13" s="32"/>
      <c r="D13" s="32"/>
      <c r="E13" s="32"/>
      <c r="F13" s="32"/>
      <c r="G13" s="32"/>
      <c r="H13" s="32"/>
    </row>
    <row r="14" spans="2:8">
      <c r="B14" s="32"/>
      <c r="C14" s="32"/>
      <c r="D14" s="32"/>
      <c r="E14" s="32"/>
      <c r="F14" s="32"/>
      <c r="G14" s="32"/>
      <c r="H14" s="32"/>
    </row>
    <row r="15" spans="2:8">
      <c r="B15" s="32"/>
      <c r="C15" s="32"/>
      <c r="D15" s="32"/>
      <c r="E15" s="32"/>
      <c r="F15" s="32"/>
      <c r="G15" s="32"/>
      <c r="H15" s="32"/>
    </row>
    <row r="16" spans="2:8">
      <c r="B16" s="32"/>
      <c r="C16" s="32"/>
      <c r="D16" s="32"/>
      <c r="E16" s="32"/>
      <c r="F16" s="32"/>
      <c r="G16" s="32"/>
      <c r="H16" s="32"/>
    </row>
    <row r="17" spans="2:8">
      <c r="B17" s="32"/>
      <c r="C17" s="32"/>
      <c r="D17" s="32"/>
      <c r="E17" s="32"/>
      <c r="F17" s="32"/>
      <c r="G17" s="32"/>
      <c r="H17" s="32"/>
    </row>
  </sheetData>
  <mergeCells count="1">
    <mergeCell ref="B13:H1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17"/>
  <sheetViews>
    <sheetView workbookViewId="0"/>
  </sheetViews>
  <sheetFormatPr defaultRowHeight="14.25"/>
  <cols>
    <col min="1" max="1" width="3" customWidth="1"/>
    <col min="2" max="2" width="28" customWidth="1"/>
    <col min="3" max="3" width="45" customWidth="1"/>
    <col min="4" max="4" width="15" customWidth="1"/>
    <col min="5" max="6" width="18" customWidth="1"/>
    <col min="7" max="7" width="22" customWidth="1"/>
  </cols>
  <sheetData>
    <row r="2" spans="2:7" ht="24">
      <c r="B2" s="1" t="s">
        <v>56</v>
      </c>
    </row>
    <row r="3" spans="2:7" ht="15.4">
      <c r="B3" s="2" t="s">
        <v>57</v>
      </c>
    </row>
    <row r="5" spans="2:7" ht="18.75">
      <c r="B5" s="3" t="s">
        <v>58</v>
      </c>
    </row>
    <row r="7" spans="2:7" ht="15.4">
      <c r="B7" s="7" t="s">
        <v>59</v>
      </c>
      <c r="C7" s="7" t="s">
        <v>60</v>
      </c>
      <c r="D7" s="7" t="s">
        <v>61</v>
      </c>
      <c r="E7" s="7" t="s">
        <v>62</v>
      </c>
      <c r="F7" s="7" t="s">
        <v>63</v>
      </c>
      <c r="G7" s="7" t="s">
        <v>64</v>
      </c>
    </row>
    <row r="8" spans="2:7" ht="15.4">
      <c r="B8" s="25" t="s">
        <v>65</v>
      </c>
      <c r="C8" s="17" t="s">
        <v>66</v>
      </c>
      <c r="D8" s="29" t="s">
        <v>67</v>
      </c>
      <c r="E8" s="10">
        <v>100000</v>
      </c>
      <c r="F8" s="16" t="s">
        <v>68</v>
      </c>
      <c r="G8" s="28" t="s">
        <v>69</v>
      </c>
    </row>
    <row r="9" spans="2:7" ht="15.4">
      <c r="B9" s="25" t="s">
        <v>70</v>
      </c>
      <c r="C9" s="17" t="s">
        <v>71</v>
      </c>
      <c r="D9" s="30" t="s">
        <v>72</v>
      </c>
      <c r="E9" s="10">
        <v>50000</v>
      </c>
      <c r="F9" s="16" t="s">
        <v>73</v>
      </c>
      <c r="G9" s="28" t="s">
        <v>74</v>
      </c>
    </row>
    <row r="10" spans="2:7" ht="15.4">
      <c r="B10" s="25" t="s">
        <v>75</v>
      </c>
      <c r="C10" s="17" t="s">
        <v>76</v>
      </c>
      <c r="D10" s="29" t="s">
        <v>67</v>
      </c>
      <c r="E10" s="10">
        <v>80000</v>
      </c>
      <c r="F10" s="16"/>
      <c r="G10" s="28"/>
    </row>
    <row r="12" spans="2:7">
      <c r="B12" s="31" t="s">
        <v>77</v>
      </c>
      <c r="C12" s="32"/>
      <c r="D12" s="32"/>
      <c r="E12" s="32"/>
      <c r="F12" s="32"/>
      <c r="G12" s="32"/>
    </row>
    <row r="13" spans="2:7">
      <c r="B13" s="32"/>
      <c r="C13" s="32"/>
      <c r="D13" s="32"/>
      <c r="E13" s="32"/>
      <c r="F13" s="32"/>
      <c r="G13" s="32"/>
    </row>
    <row r="14" spans="2:7">
      <c r="B14" s="32"/>
      <c r="C14" s="32"/>
      <c r="D14" s="32"/>
      <c r="E14" s="32"/>
      <c r="F14" s="32"/>
      <c r="G14" s="32"/>
    </row>
    <row r="15" spans="2:7">
      <c r="B15" s="32"/>
      <c r="C15" s="32"/>
      <c r="D15" s="32"/>
      <c r="E15" s="32"/>
      <c r="F15" s="32"/>
      <c r="G15" s="32"/>
    </row>
    <row r="16" spans="2:7">
      <c r="B16" s="32"/>
      <c r="C16" s="32"/>
      <c r="D16" s="32"/>
      <c r="E16" s="32"/>
      <c r="F16" s="32"/>
      <c r="G16" s="32"/>
    </row>
    <row r="17" spans="2:7">
      <c r="B17" s="32"/>
      <c r="C17" s="32"/>
      <c r="D17" s="32"/>
      <c r="E17" s="32"/>
      <c r="F17" s="32"/>
      <c r="G17" s="32"/>
    </row>
  </sheetData>
  <mergeCells count="1">
    <mergeCell ref="B12:G1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Nhat Ky 3 Hu</vt:lpstr>
      <vt:lpstr>Muc Tieu &amp; Lai Bo Me</vt:lpstr>
      <vt:lpstr>Du An Tao Gia Tri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Surface</cp:lastModifiedBy>
  <dcterms:created xsi:type="dcterms:W3CDTF">2026-06-25T07:48:51Z</dcterms:created>
  <dcterms:modified xsi:type="dcterms:W3CDTF">2026-06-25T14:54:38Z</dcterms:modified>
</cp:coreProperties>
</file>